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sbyteryofutah.sharepoint.com/sites/PbyUtah-SP/Shared Documents/PbyUTTreasurer/PbyUTTreasurer/2026 Per Capita/"/>
    </mc:Choice>
  </mc:AlternateContent>
  <xr:revisionPtr revIDLastSave="2" documentId="13_ncr:1_{7B34861A-4B26-4CCD-8D4C-8AB1FEC6D371}" xr6:coauthVersionLast="47" xr6:coauthVersionMax="47" xr10:uidLastSave="{F2C1650F-2268-45EE-B47C-147D8D68EAEE}"/>
  <bookViews>
    <workbookView xWindow="-98" yWindow="-98" windowWidth="21795" windowHeight="12975" xr2:uid="{04E47F7E-FEDD-48A4-B625-5CB432FD928C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4" i="1"/>
  <c r="N5" i="1"/>
  <c r="O5" i="1"/>
  <c r="P5" i="1"/>
  <c r="N6" i="1"/>
  <c r="O6" i="1"/>
  <c r="P6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O4" i="1"/>
  <c r="P4" i="1"/>
  <c r="N4" i="1"/>
  <c r="Q3" i="1"/>
  <c r="Q19" i="1" s="1"/>
  <c r="F25" i="1"/>
  <c r="O25" i="1" l="1"/>
  <c r="Q22" i="1"/>
  <c r="Q8" i="1"/>
  <c r="Q21" i="1"/>
  <c r="Q7" i="1"/>
  <c r="Q6" i="1"/>
  <c r="Q5" i="1"/>
  <c r="Q17" i="1"/>
  <c r="Q4" i="1"/>
  <c r="Q14" i="1"/>
  <c r="Q13" i="1"/>
  <c r="Q10" i="1"/>
  <c r="Q16" i="1"/>
  <c r="Q9" i="1"/>
  <c r="Q12" i="1"/>
  <c r="Q11" i="1"/>
  <c r="Q23" i="1"/>
  <c r="Q20" i="1"/>
  <c r="Q18" i="1"/>
  <c r="Q15" i="1"/>
  <c r="P25" i="1"/>
  <c r="N25" i="1"/>
  <c r="I14" i="1"/>
  <c r="I8" i="1"/>
  <c r="J23" i="1"/>
  <c r="J22" i="1"/>
  <c r="J20" i="1"/>
  <c r="J18" i="1"/>
  <c r="J16" i="1"/>
  <c r="K15" i="1"/>
  <c r="I13" i="1"/>
  <c r="J12" i="1"/>
  <c r="J11" i="1"/>
  <c r="J10" i="1"/>
  <c r="J4" i="1"/>
  <c r="D25" i="1"/>
  <c r="C25" i="1"/>
  <c r="L3" i="1"/>
  <c r="R3" i="1" s="1"/>
  <c r="Q25" i="1" l="1"/>
  <c r="I16" i="1"/>
  <c r="I15" i="1"/>
  <c r="J21" i="1"/>
  <c r="K18" i="1"/>
  <c r="I18" i="1"/>
  <c r="K17" i="1"/>
  <c r="J17" i="1"/>
  <c r="J15" i="1"/>
  <c r="K14" i="1"/>
  <c r="I22" i="1"/>
  <c r="I21" i="1"/>
  <c r="K11" i="1"/>
  <c r="I12" i="1"/>
  <c r="K9" i="1"/>
  <c r="I9" i="1"/>
  <c r="J9" i="1"/>
  <c r="K22" i="1"/>
  <c r="K5" i="1"/>
  <c r="K21" i="1"/>
  <c r="J5" i="1"/>
  <c r="I4" i="1"/>
  <c r="I11" i="1"/>
  <c r="I10" i="1"/>
  <c r="K8" i="1"/>
  <c r="I20" i="1"/>
  <c r="K13" i="1"/>
  <c r="L4" i="1"/>
  <c r="I19" i="1"/>
  <c r="J7" i="1"/>
  <c r="I6" i="1"/>
  <c r="K12" i="1"/>
  <c r="K6" i="1"/>
  <c r="I23" i="1"/>
  <c r="K20" i="1"/>
  <c r="J14" i="1"/>
  <c r="J8" i="1"/>
  <c r="K19" i="1"/>
  <c r="K7" i="1"/>
  <c r="I7" i="1"/>
  <c r="J19" i="1"/>
  <c r="J13" i="1"/>
  <c r="I17" i="1"/>
  <c r="I5" i="1"/>
  <c r="J6" i="1"/>
  <c r="K4" i="1"/>
  <c r="K23" i="1"/>
  <c r="K16" i="1"/>
  <c r="K10" i="1"/>
  <c r="L15" i="1"/>
  <c r="L13" i="1"/>
  <c r="L23" i="1"/>
  <c r="L21" i="1"/>
  <c r="L12" i="1"/>
  <c r="L11" i="1"/>
  <c r="L10" i="1"/>
  <c r="L22" i="1"/>
  <c r="L14" i="1"/>
  <c r="L9" i="1"/>
  <c r="L20" i="1"/>
  <c r="L8" i="1"/>
  <c r="L7" i="1"/>
  <c r="L18" i="1"/>
  <c r="L17" i="1"/>
  <c r="L5" i="1"/>
  <c r="L19" i="1"/>
  <c r="L6" i="1"/>
  <c r="L16" i="1"/>
  <c r="E25" i="1"/>
  <c r="H25" i="1" s="1"/>
  <c r="I25" i="1" l="1"/>
  <c r="J25" i="1"/>
  <c r="K25" i="1"/>
  <c r="L25" i="1"/>
</calcChain>
</file>

<file path=xl/sharedStrings.xml><?xml version="1.0" encoding="utf-8"?>
<sst xmlns="http://schemas.openxmlformats.org/spreadsheetml/2006/main" count="32" uniqueCount="27">
  <si>
    <t>Membership</t>
  </si>
  <si>
    <t>GA</t>
  </si>
  <si>
    <t>Synod</t>
  </si>
  <si>
    <t>PBYUT</t>
  </si>
  <si>
    <t>Total</t>
  </si>
  <si>
    <t>American Fork</t>
  </si>
  <si>
    <t>Cedar City</t>
  </si>
  <si>
    <t>COG</t>
  </si>
  <si>
    <t>Cottonwood</t>
  </si>
  <si>
    <t>Delta</t>
  </si>
  <si>
    <t>Kanab</t>
  </si>
  <si>
    <t>Korean</t>
  </si>
  <si>
    <t>Logan</t>
  </si>
  <si>
    <t>Mt Olympus</t>
  </si>
  <si>
    <t>Odgen Christian</t>
  </si>
  <si>
    <t>Ogden 1st</t>
  </si>
  <si>
    <t>Preston</t>
  </si>
  <si>
    <t>Richfield</t>
  </si>
  <si>
    <t>SLC 1st</t>
  </si>
  <si>
    <t>SLC Jap</t>
  </si>
  <si>
    <t>Springville</t>
  </si>
  <si>
    <t>St George</t>
  </si>
  <si>
    <t>Trinity</t>
  </si>
  <si>
    <t>Wasatch</t>
  </si>
  <si>
    <t>2025 PC</t>
  </si>
  <si>
    <t>Brighman City</t>
  </si>
  <si>
    <t>2026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</si>
</sst>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8" fontId="0" fillId="0" borderId="0" xfId="0" applyNumberFormat="1"/>
    <xf numFmtId="0" fontId="0" fillId="0" borderId="0" xfId="0" applyAlignment="1">
      <alignment horizontal="center"/>
    </xf>
    <xf numFmtId="164" fontId="0" fillId="0" borderId="1" xfId="1" applyNumberFormat="1" applyFont="1" applyBorder="1" applyAlignment="1">
      <alignment horizontal="center"/>
    </xf>
    <xf numFmtId="165" fontId="0" fillId="0" borderId="1" xfId="0" applyNumberFormat="1" applyBorder="1"/>
    <xf numFmtId="37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7A6E-A854-464D-84B7-BBC9E12E70EA}">
  <dimension ref="B1:R25"/>
  <sheetViews>
    <sheetView tabSelected="1" workbookViewId="0">
      <selection activeCell="G4" sqref="G4"/>
    </sheetView>
  </sheetViews>
  <sheetFormatPr defaultRowHeight="14.25" x14ac:dyDescent="0.45"/>
  <cols>
    <col min="2" max="2" width="14.46484375" customWidth="1"/>
    <col min="3" max="8" width="8.59765625" style="4" customWidth="1"/>
    <col min="9" max="12" width="12.59765625" customWidth="1"/>
    <col min="13" max="13" width="3.59765625" customWidth="1"/>
    <col min="14" max="14" width="10.265625" customWidth="1"/>
    <col min="16" max="16" width="10.53125" customWidth="1"/>
    <col min="17" max="17" width="10.9296875" customWidth="1"/>
  </cols>
  <sheetData>
    <row r="1" spans="2:18" x14ac:dyDescent="0.45">
      <c r="C1" s="8" t="s">
        <v>0</v>
      </c>
      <c r="D1" s="8"/>
      <c r="E1" s="1"/>
      <c r="F1" s="1"/>
      <c r="G1" s="1"/>
      <c r="H1" s="1"/>
      <c r="I1" s="8" t="s">
        <v>24</v>
      </c>
      <c r="J1" s="8"/>
      <c r="K1" s="8"/>
      <c r="L1" s="8"/>
      <c r="N1" s="8" t="s">
        <v>26</v>
      </c>
      <c r="O1" s="8"/>
      <c r="P1" s="8"/>
      <c r="Q1" s="8"/>
    </row>
    <row r="2" spans="2:18" x14ac:dyDescent="0.45">
      <c r="C2" s="1"/>
      <c r="D2" s="1"/>
      <c r="E2" s="1"/>
      <c r="F2" s="1"/>
      <c r="G2" s="1"/>
      <c r="H2" s="1"/>
      <c r="I2" s="2" t="s">
        <v>1</v>
      </c>
      <c r="J2" s="2" t="s">
        <v>2</v>
      </c>
      <c r="K2" s="2" t="s">
        <v>3</v>
      </c>
      <c r="L2" s="2" t="s">
        <v>4</v>
      </c>
      <c r="N2" s="2" t="s">
        <v>1</v>
      </c>
      <c r="O2" s="2" t="s">
        <v>2</v>
      </c>
      <c r="P2" s="2" t="s">
        <v>3</v>
      </c>
      <c r="Q2" s="2" t="s">
        <v>4</v>
      </c>
    </row>
    <row r="3" spans="2:18" x14ac:dyDescent="0.45">
      <c r="C3" s="1">
        <v>2021</v>
      </c>
      <c r="D3" s="1">
        <v>2022</v>
      </c>
      <c r="E3" s="1">
        <v>2023</v>
      </c>
      <c r="F3" s="1">
        <v>2024</v>
      </c>
      <c r="G3" s="1">
        <v>2025</v>
      </c>
      <c r="H3" s="1"/>
      <c r="I3" s="3">
        <v>11.84</v>
      </c>
      <c r="J3" s="3">
        <v>3</v>
      </c>
      <c r="K3" s="3">
        <v>31</v>
      </c>
      <c r="L3" s="3">
        <f>SUM(I3:K3)</f>
        <v>45.84</v>
      </c>
      <c r="N3" s="3">
        <v>11.26</v>
      </c>
      <c r="O3" s="3">
        <v>3</v>
      </c>
      <c r="P3" s="3">
        <v>40.81</v>
      </c>
      <c r="Q3" s="3">
        <f>SUM(N3:P3)</f>
        <v>55.07</v>
      </c>
      <c r="R3" s="3">
        <f>Q3-L3</f>
        <v>9.2299999999999969</v>
      </c>
    </row>
    <row r="4" spans="2:18" x14ac:dyDescent="0.45">
      <c r="B4" t="s">
        <v>5</v>
      </c>
      <c r="C4" s="4">
        <v>49</v>
      </c>
      <c r="D4" s="4">
        <v>51</v>
      </c>
      <c r="E4" s="4">
        <v>50</v>
      </c>
      <c r="F4" s="4">
        <v>55</v>
      </c>
      <c r="H4" s="4">
        <f>F4-E4</f>
        <v>5</v>
      </c>
      <c r="I4" s="3">
        <f>I$3*$E4</f>
        <v>592</v>
      </c>
      <c r="J4" s="3">
        <f t="shared" ref="J4:L4" si="0">J$3*$E4</f>
        <v>150</v>
      </c>
      <c r="K4" s="3">
        <f t="shared" si="0"/>
        <v>1550</v>
      </c>
      <c r="L4" s="3">
        <f t="shared" si="0"/>
        <v>2292</v>
      </c>
      <c r="N4" s="3">
        <f>N$3*$F4</f>
        <v>619.29999999999995</v>
      </c>
      <c r="O4" s="3">
        <f t="shared" ref="O4:Q19" si="1">O$3*$F4</f>
        <v>165</v>
      </c>
      <c r="P4" s="3">
        <f t="shared" si="1"/>
        <v>2244.5500000000002</v>
      </c>
      <c r="Q4" s="3">
        <f t="shared" si="1"/>
        <v>3028.85</v>
      </c>
    </row>
    <row r="5" spans="2:18" x14ac:dyDescent="0.45">
      <c r="B5" t="s">
        <v>25</v>
      </c>
      <c r="C5" s="4">
        <v>72</v>
      </c>
      <c r="D5" s="4">
        <v>74</v>
      </c>
      <c r="E5" s="4">
        <v>63</v>
      </c>
      <c r="F5" s="4">
        <v>59</v>
      </c>
      <c r="H5" s="4">
        <f t="shared" ref="H5:H23" si="2">F5-E5</f>
        <v>-4</v>
      </c>
      <c r="I5" s="3">
        <f t="shared" ref="I5:L23" si="3">I$3*$E5</f>
        <v>745.92</v>
      </c>
      <c r="J5" s="3">
        <f t="shared" si="3"/>
        <v>189</v>
      </c>
      <c r="K5" s="3">
        <f t="shared" si="3"/>
        <v>1953</v>
      </c>
      <c r="L5" s="3">
        <f t="shared" si="3"/>
        <v>2887.92</v>
      </c>
      <c r="N5" s="3">
        <f t="shared" ref="N5:Q23" si="4">N$3*$F5</f>
        <v>664.34</v>
      </c>
      <c r="O5" s="3">
        <f t="shared" si="1"/>
        <v>177</v>
      </c>
      <c r="P5" s="3">
        <f t="shared" si="1"/>
        <v>2407.79</v>
      </c>
      <c r="Q5" s="3">
        <f t="shared" si="1"/>
        <v>3249.13</v>
      </c>
    </row>
    <row r="6" spans="2:18" x14ac:dyDescent="0.45">
      <c r="B6" t="s">
        <v>6</v>
      </c>
      <c r="C6" s="4">
        <v>86</v>
      </c>
      <c r="D6" s="4">
        <v>91</v>
      </c>
      <c r="E6" s="4">
        <v>87</v>
      </c>
      <c r="F6" s="4">
        <v>84</v>
      </c>
      <c r="H6" s="4">
        <f t="shared" si="2"/>
        <v>-3</v>
      </c>
      <c r="I6" s="3">
        <f t="shared" si="3"/>
        <v>1030.08</v>
      </c>
      <c r="J6" s="3">
        <f t="shared" si="3"/>
        <v>261</v>
      </c>
      <c r="K6" s="3">
        <f t="shared" si="3"/>
        <v>2697</v>
      </c>
      <c r="L6" s="3">
        <f t="shared" si="3"/>
        <v>3988.0800000000004</v>
      </c>
      <c r="N6" s="3">
        <f t="shared" si="4"/>
        <v>945.84</v>
      </c>
      <c r="O6" s="3">
        <f t="shared" si="1"/>
        <v>252</v>
      </c>
      <c r="P6" s="3">
        <f t="shared" si="1"/>
        <v>3428.04</v>
      </c>
      <c r="Q6" s="3">
        <f t="shared" si="1"/>
        <v>4625.88</v>
      </c>
    </row>
    <row r="7" spans="2:18" x14ac:dyDescent="0.45">
      <c r="B7" t="s">
        <v>7</v>
      </c>
      <c r="C7" s="4">
        <v>135</v>
      </c>
      <c r="D7" s="4">
        <v>137</v>
      </c>
      <c r="E7" s="4">
        <v>117</v>
      </c>
      <c r="F7" s="4">
        <v>116</v>
      </c>
      <c r="H7" s="4">
        <f t="shared" si="2"/>
        <v>-1</v>
      </c>
      <c r="I7" s="3">
        <f t="shared" si="3"/>
        <v>1385.28</v>
      </c>
      <c r="J7" s="3">
        <f t="shared" si="3"/>
        <v>351</v>
      </c>
      <c r="K7" s="3">
        <f t="shared" si="3"/>
        <v>3627</v>
      </c>
      <c r="L7" s="3">
        <f t="shared" si="3"/>
        <v>5363.2800000000007</v>
      </c>
      <c r="N7" s="3">
        <f t="shared" si="4"/>
        <v>1306.1600000000001</v>
      </c>
      <c r="O7" s="3">
        <f t="shared" si="1"/>
        <v>348</v>
      </c>
      <c r="P7" s="3">
        <f t="shared" si="1"/>
        <v>4733.96</v>
      </c>
      <c r="Q7" s="3">
        <f t="shared" si="1"/>
        <v>6388.12</v>
      </c>
    </row>
    <row r="8" spans="2:18" x14ac:dyDescent="0.45">
      <c r="B8" t="s">
        <v>8</v>
      </c>
      <c r="C8" s="4">
        <v>203</v>
      </c>
      <c r="D8" s="4">
        <v>199</v>
      </c>
      <c r="E8" s="4">
        <v>204</v>
      </c>
      <c r="F8" s="4">
        <v>204</v>
      </c>
      <c r="H8" s="4">
        <f t="shared" si="2"/>
        <v>0</v>
      </c>
      <c r="I8" s="3">
        <f t="shared" si="3"/>
        <v>2415.36</v>
      </c>
      <c r="J8" s="3">
        <f t="shared" si="3"/>
        <v>612</v>
      </c>
      <c r="K8" s="3">
        <f t="shared" si="3"/>
        <v>6324</v>
      </c>
      <c r="L8" s="3">
        <f t="shared" si="3"/>
        <v>9351.36</v>
      </c>
      <c r="N8" s="3">
        <f t="shared" si="4"/>
        <v>2297.04</v>
      </c>
      <c r="O8" s="3">
        <f t="shared" si="1"/>
        <v>612</v>
      </c>
      <c r="P8" s="3">
        <f t="shared" si="1"/>
        <v>8325.24</v>
      </c>
      <c r="Q8" s="3">
        <f t="shared" si="1"/>
        <v>11234.28</v>
      </c>
    </row>
    <row r="9" spans="2:18" x14ac:dyDescent="0.45">
      <c r="B9" t="s">
        <v>9</v>
      </c>
      <c r="C9" s="4">
        <v>17</v>
      </c>
      <c r="D9" s="4">
        <v>17</v>
      </c>
      <c r="E9" s="4">
        <v>17</v>
      </c>
      <c r="F9" s="4">
        <v>16</v>
      </c>
      <c r="H9" s="4">
        <f t="shared" si="2"/>
        <v>-1</v>
      </c>
      <c r="I9" s="3">
        <f t="shared" si="3"/>
        <v>201.28</v>
      </c>
      <c r="J9" s="3">
        <f t="shared" si="3"/>
        <v>51</v>
      </c>
      <c r="K9" s="3">
        <f t="shared" si="3"/>
        <v>527</v>
      </c>
      <c r="L9" s="3">
        <f t="shared" si="3"/>
        <v>779.28000000000009</v>
      </c>
      <c r="N9" s="3">
        <f t="shared" si="4"/>
        <v>180.16</v>
      </c>
      <c r="O9" s="3">
        <f t="shared" si="1"/>
        <v>48</v>
      </c>
      <c r="P9" s="3">
        <f t="shared" si="1"/>
        <v>652.96</v>
      </c>
      <c r="Q9" s="3">
        <f>Q$3*$F9</f>
        <v>881.12</v>
      </c>
    </row>
    <row r="10" spans="2:18" x14ac:dyDescent="0.45">
      <c r="B10" t="s">
        <v>10</v>
      </c>
      <c r="C10" s="4">
        <v>8</v>
      </c>
      <c r="D10" s="4">
        <v>8</v>
      </c>
      <c r="E10" s="4">
        <v>12</v>
      </c>
      <c r="F10" s="4">
        <v>12</v>
      </c>
      <c r="H10" s="4">
        <f t="shared" si="2"/>
        <v>0</v>
      </c>
      <c r="I10" s="3">
        <f t="shared" si="3"/>
        <v>142.07999999999998</v>
      </c>
      <c r="J10" s="3">
        <f t="shared" si="3"/>
        <v>36</v>
      </c>
      <c r="K10" s="3">
        <f t="shared" si="3"/>
        <v>372</v>
      </c>
      <c r="L10" s="3">
        <f t="shared" si="3"/>
        <v>550.08000000000004</v>
      </c>
      <c r="N10" s="3">
        <f t="shared" si="4"/>
        <v>135.12</v>
      </c>
      <c r="O10" s="3">
        <f t="shared" si="1"/>
        <v>36</v>
      </c>
      <c r="P10" s="3">
        <f t="shared" si="1"/>
        <v>489.72</v>
      </c>
      <c r="Q10" s="3">
        <f t="shared" si="1"/>
        <v>660.84</v>
      </c>
    </row>
    <row r="11" spans="2:18" x14ac:dyDescent="0.45">
      <c r="B11" t="s">
        <v>11</v>
      </c>
      <c r="C11" s="4">
        <v>55</v>
      </c>
      <c r="D11" s="4">
        <v>52</v>
      </c>
      <c r="E11" s="4">
        <v>51</v>
      </c>
      <c r="F11" s="4">
        <v>51</v>
      </c>
      <c r="H11" s="4">
        <f t="shared" si="2"/>
        <v>0</v>
      </c>
      <c r="I11" s="3">
        <f t="shared" si="3"/>
        <v>603.84</v>
      </c>
      <c r="J11" s="3">
        <f t="shared" si="3"/>
        <v>153</v>
      </c>
      <c r="K11" s="3">
        <f t="shared" si="3"/>
        <v>1581</v>
      </c>
      <c r="L11" s="3">
        <f t="shared" si="3"/>
        <v>2337.84</v>
      </c>
      <c r="N11" s="3">
        <f t="shared" si="4"/>
        <v>574.26</v>
      </c>
      <c r="O11" s="3">
        <f t="shared" si="1"/>
        <v>153</v>
      </c>
      <c r="P11" s="3">
        <f t="shared" si="1"/>
        <v>2081.31</v>
      </c>
      <c r="Q11" s="3">
        <f t="shared" si="1"/>
        <v>2808.57</v>
      </c>
    </row>
    <row r="12" spans="2:18" x14ac:dyDescent="0.45">
      <c r="B12" t="s">
        <v>12</v>
      </c>
      <c r="C12" s="4">
        <v>185</v>
      </c>
      <c r="D12" s="4">
        <v>174</v>
      </c>
      <c r="E12" s="4">
        <v>185</v>
      </c>
      <c r="F12" s="4">
        <v>186</v>
      </c>
      <c r="H12" s="4">
        <f t="shared" si="2"/>
        <v>1</v>
      </c>
      <c r="I12" s="3">
        <f t="shared" si="3"/>
        <v>2190.4</v>
      </c>
      <c r="J12" s="3">
        <f t="shared" si="3"/>
        <v>555</v>
      </c>
      <c r="K12" s="3">
        <f t="shared" si="3"/>
        <v>5735</v>
      </c>
      <c r="L12" s="3">
        <f t="shared" si="3"/>
        <v>8480.4000000000015</v>
      </c>
      <c r="N12" s="3">
        <f t="shared" si="4"/>
        <v>2094.36</v>
      </c>
      <c r="O12" s="3">
        <f t="shared" si="1"/>
        <v>558</v>
      </c>
      <c r="P12" s="3">
        <f t="shared" si="1"/>
        <v>7590.6600000000008</v>
      </c>
      <c r="Q12" s="3">
        <f t="shared" si="1"/>
        <v>10243.02</v>
      </c>
    </row>
    <row r="13" spans="2:18" x14ac:dyDescent="0.45">
      <c r="B13" t="s">
        <v>13</v>
      </c>
      <c r="C13" s="4">
        <v>297</v>
      </c>
      <c r="D13" s="4">
        <v>314</v>
      </c>
      <c r="E13" s="4">
        <v>262</v>
      </c>
      <c r="F13" s="4">
        <v>289</v>
      </c>
      <c r="H13" s="4">
        <f t="shared" si="2"/>
        <v>27</v>
      </c>
      <c r="I13" s="3">
        <f t="shared" si="3"/>
        <v>3102.08</v>
      </c>
      <c r="J13" s="3">
        <f t="shared" si="3"/>
        <v>786</v>
      </c>
      <c r="K13" s="3">
        <f t="shared" si="3"/>
        <v>8122</v>
      </c>
      <c r="L13" s="3">
        <f t="shared" si="3"/>
        <v>12010.080000000002</v>
      </c>
      <c r="N13" s="3">
        <f t="shared" si="4"/>
        <v>3254.14</v>
      </c>
      <c r="O13" s="3">
        <f t="shared" si="1"/>
        <v>867</v>
      </c>
      <c r="P13" s="3">
        <f t="shared" si="1"/>
        <v>11794.09</v>
      </c>
      <c r="Q13" s="3">
        <f t="shared" si="1"/>
        <v>15915.23</v>
      </c>
    </row>
    <row r="14" spans="2:18" x14ac:dyDescent="0.45">
      <c r="B14" t="s">
        <v>14</v>
      </c>
      <c r="C14" s="4">
        <v>17</v>
      </c>
      <c r="D14" s="4">
        <v>12</v>
      </c>
      <c r="E14" s="4">
        <v>11</v>
      </c>
      <c r="F14" s="4">
        <v>10</v>
      </c>
      <c r="H14" s="4">
        <f t="shared" si="2"/>
        <v>-1</v>
      </c>
      <c r="I14" s="3">
        <f t="shared" si="3"/>
        <v>130.24</v>
      </c>
      <c r="J14" s="3">
        <f t="shared" si="3"/>
        <v>33</v>
      </c>
      <c r="K14" s="3">
        <f t="shared" si="3"/>
        <v>341</v>
      </c>
      <c r="L14" s="3">
        <f t="shared" si="3"/>
        <v>504.24</v>
      </c>
      <c r="N14" s="3">
        <f t="shared" si="4"/>
        <v>112.6</v>
      </c>
      <c r="O14" s="3">
        <f t="shared" si="1"/>
        <v>30</v>
      </c>
      <c r="P14" s="3">
        <f t="shared" si="1"/>
        <v>408.1</v>
      </c>
      <c r="Q14" s="3">
        <f t="shared" si="1"/>
        <v>550.70000000000005</v>
      </c>
    </row>
    <row r="15" spans="2:18" x14ac:dyDescent="0.45">
      <c r="B15" t="s">
        <v>15</v>
      </c>
      <c r="C15" s="4">
        <v>114</v>
      </c>
      <c r="D15" s="4">
        <v>93</v>
      </c>
      <c r="E15" s="4">
        <v>98</v>
      </c>
      <c r="F15" s="4">
        <v>106</v>
      </c>
      <c r="H15" s="4">
        <f t="shared" si="2"/>
        <v>8</v>
      </c>
      <c r="I15" s="3">
        <f t="shared" si="3"/>
        <v>1160.32</v>
      </c>
      <c r="J15" s="3">
        <f t="shared" si="3"/>
        <v>294</v>
      </c>
      <c r="K15" s="3">
        <f t="shared" si="3"/>
        <v>3038</v>
      </c>
      <c r="L15" s="3">
        <f t="shared" si="3"/>
        <v>4492.3200000000006</v>
      </c>
      <c r="N15" s="3">
        <f t="shared" si="4"/>
        <v>1193.56</v>
      </c>
      <c r="O15" s="3">
        <f t="shared" si="1"/>
        <v>318</v>
      </c>
      <c r="P15" s="3">
        <f t="shared" si="1"/>
        <v>4325.8600000000006</v>
      </c>
      <c r="Q15" s="3">
        <f t="shared" si="1"/>
        <v>5837.42</v>
      </c>
    </row>
    <row r="16" spans="2:18" x14ac:dyDescent="0.45">
      <c r="B16" t="s">
        <v>16</v>
      </c>
      <c r="C16" s="4">
        <v>22</v>
      </c>
      <c r="D16" s="4">
        <v>20</v>
      </c>
      <c r="E16" s="4">
        <v>16</v>
      </c>
      <c r="F16" s="4">
        <v>13</v>
      </c>
      <c r="H16" s="4">
        <f t="shared" si="2"/>
        <v>-3</v>
      </c>
      <c r="I16" s="3">
        <f t="shared" si="3"/>
        <v>189.44</v>
      </c>
      <c r="J16" s="3">
        <f t="shared" si="3"/>
        <v>48</v>
      </c>
      <c r="K16" s="3">
        <f t="shared" si="3"/>
        <v>496</v>
      </c>
      <c r="L16" s="3">
        <f t="shared" si="3"/>
        <v>733.44</v>
      </c>
      <c r="N16" s="3">
        <f t="shared" si="4"/>
        <v>146.38</v>
      </c>
      <c r="O16" s="3">
        <f t="shared" si="1"/>
        <v>39</v>
      </c>
      <c r="P16" s="3">
        <f t="shared" si="1"/>
        <v>530.53</v>
      </c>
      <c r="Q16" s="3">
        <f t="shared" si="1"/>
        <v>715.91</v>
      </c>
    </row>
    <row r="17" spans="2:17" x14ac:dyDescent="0.45">
      <c r="B17" t="s">
        <v>17</v>
      </c>
      <c r="C17" s="4">
        <v>17</v>
      </c>
      <c r="D17" s="4">
        <v>17</v>
      </c>
      <c r="E17" s="4">
        <v>14</v>
      </c>
      <c r="F17" s="4">
        <v>14</v>
      </c>
      <c r="H17" s="4">
        <f t="shared" si="2"/>
        <v>0</v>
      </c>
      <c r="I17" s="3">
        <f t="shared" si="3"/>
        <v>165.76</v>
      </c>
      <c r="J17" s="3">
        <f t="shared" si="3"/>
        <v>42</v>
      </c>
      <c r="K17" s="3">
        <f t="shared" si="3"/>
        <v>434</v>
      </c>
      <c r="L17" s="3">
        <f t="shared" si="3"/>
        <v>641.76</v>
      </c>
      <c r="N17" s="3">
        <f t="shared" si="4"/>
        <v>157.63999999999999</v>
      </c>
      <c r="O17" s="3">
        <f t="shared" si="1"/>
        <v>42</v>
      </c>
      <c r="P17" s="3">
        <f t="shared" si="1"/>
        <v>571.34</v>
      </c>
      <c r="Q17" s="3">
        <f t="shared" si="1"/>
        <v>770.98</v>
      </c>
    </row>
    <row r="18" spans="2:17" x14ac:dyDescent="0.45">
      <c r="B18" t="s">
        <v>18</v>
      </c>
      <c r="C18" s="4">
        <v>273</v>
      </c>
      <c r="D18" s="4">
        <v>255</v>
      </c>
      <c r="E18" s="4">
        <v>264</v>
      </c>
      <c r="F18" s="4">
        <v>326</v>
      </c>
      <c r="H18" s="4">
        <f t="shared" si="2"/>
        <v>62</v>
      </c>
      <c r="I18" s="3">
        <f t="shared" si="3"/>
        <v>3125.7599999999998</v>
      </c>
      <c r="J18" s="3">
        <f t="shared" si="3"/>
        <v>792</v>
      </c>
      <c r="K18" s="3">
        <f t="shared" si="3"/>
        <v>8184</v>
      </c>
      <c r="L18" s="3">
        <f t="shared" si="3"/>
        <v>12101.76</v>
      </c>
      <c r="N18" s="3">
        <f t="shared" si="4"/>
        <v>3670.7599999999998</v>
      </c>
      <c r="O18" s="3">
        <f t="shared" si="1"/>
        <v>978</v>
      </c>
      <c r="P18" s="3">
        <f t="shared" si="1"/>
        <v>13304.060000000001</v>
      </c>
      <c r="Q18" s="3">
        <f t="shared" si="1"/>
        <v>17952.82</v>
      </c>
    </row>
    <row r="19" spans="2:17" x14ac:dyDescent="0.45">
      <c r="B19" t="s">
        <v>19</v>
      </c>
      <c r="C19" s="4">
        <v>25</v>
      </c>
      <c r="D19" s="4">
        <v>22</v>
      </c>
      <c r="E19" s="4">
        <v>20</v>
      </c>
      <c r="F19" s="4">
        <v>43</v>
      </c>
      <c r="H19" s="4">
        <f t="shared" si="2"/>
        <v>23</v>
      </c>
      <c r="I19" s="3">
        <f t="shared" si="3"/>
        <v>236.8</v>
      </c>
      <c r="J19" s="3">
        <f t="shared" si="3"/>
        <v>60</v>
      </c>
      <c r="K19" s="3">
        <f t="shared" si="3"/>
        <v>620</v>
      </c>
      <c r="L19" s="3">
        <f t="shared" si="3"/>
        <v>916.80000000000007</v>
      </c>
      <c r="N19" s="3">
        <f t="shared" si="4"/>
        <v>484.18</v>
      </c>
      <c r="O19" s="3">
        <f t="shared" si="1"/>
        <v>129</v>
      </c>
      <c r="P19" s="3">
        <f t="shared" si="1"/>
        <v>1754.8300000000002</v>
      </c>
      <c r="Q19" s="3">
        <f>Q$3*$F19</f>
        <v>2368.0100000000002</v>
      </c>
    </row>
    <row r="20" spans="2:17" x14ac:dyDescent="0.45">
      <c r="B20" t="s">
        <v>20</v>
      </c>
      <c r="C20" s="4">
        <v>17</v>
      </c>
      <c r="D20" s="4">
        <v>17</v>
      </c>
      <c r="E20" s="4">
        <v>17</v>
      </c>
      <c r="F20" s="4">
        <v>23</v>
      </c>
      <c r="H20" s="4">
        <f t="shared" si="2"/>
        <v>6</v>
      </c>
      <c r="I20" s="3">
        <f t="shared" si="3"/>
        <v>201.28</v>
      </c>
      <c r="J20" s="3">
        <f t="shared" si="3"/>
        <v>51</v>
      </c>
      <c r="K20" s="3">
        <f t="shared" si="3"/>
        <v>527</v>
      </c>
      <c r="L20" s="3">
        <f t="shared" si="3"/>
        <v>779.28000000000009</v>
      </c>
      <c r="N20" s="3">
        <f t="shared" si="4"/>
        <v>258.98</v>
      </c>
      <c r="O20" s="3">
        <f t="shared" si="4"/>
        <v>69</v>
      </c>
      <c r="P20" s="3">
        <f t="shared" si="4"/>
        <v>938.63000000000011</v>
      </c>
      <c r="Q20" s="3">
        <f t="shared" si="4"/>
        <v>1266.6099999999999</v>
      </c>
    </row>
    <row r="21" spans="2:17" x14ac:dyDescent="0.45">
      <c r="B21" t="s">
        <v>21</v>
      </c>
      <c r="C21" s="4">
        <v>246</v>
      </c>
      <c r="D21" s="4">
        <v>238</v>
      </c>
      <c r="E21" s="4">
        <v>207</v>
      </c>
      <c r="F21" s="4">
        <v>199</v>
      </c>
      <c r="H21" s="4">
        <f t="shared" si="2"/>
        <v>-8</v>
      </c>
      <c r="I21" s="3">
        <f t="shared" si="3"/>
        <v>2450.88</v>
      </c>
      <c r="J21" s="3">
        <f t="shared" si="3"/>
        <v>621</v>
      </c>
      <c r="K21" s="3">
        <f t="shared" si="3"/>
        <v>6417</v>
      </c>
      <c r="L21" s="3">
        <f t="shared" si="3"/>
        <v>9488.880000000001</v>
      </c>
      <c r="N21" s="3">
        <f t="shared" si="4"/>
        <v>2240.7399999999998</v>
      </c>
      <c r="O21" s="3">
        <f t="shared" si="4"/>
        <v>597</v>
      </c>
      <c r="P21" s="3">
        <f t="shared" si="4"/>
        <v>8121.1900000000005</v>
      </c>
      <c r="Q21" s="3">
        <f t="shared" si="4"/>
        <v>10958.93</v>
      </c>
    </row>
    <row r="22" spans="2:17" x14ac:dyDescent="0.45">
      <c r="B22" t="s">
        <v>22</v>
      </c>
      <c r="C22" s="4">
        <v>71</v>
      </c>
      <c r="D22" s="4">
        <v>48</v>
      </c>
      <c r="E22" s="4">
        <v>44</v>
      </c>
      <c r="F22" s="4">
        <v>39</v>
      </c>
      <c r="H22" s="4">
        <f t="shared" si="2"/>
        <v>-5</v>
      </c>
      <c r="I22" s="3">
        <f t="shared" si="3"/>
        <v>520.96</v>
      </c>
      <c r="J22" s="3">
        <f t="shared" si="3"/>
        <v>132</v>
      </c>
      <c r="K22" s="3">
        <f t="shared" si="3"/>
        <v>1364</v>
      </c>
      <c r="L22" s="3">
        <f t="shared" si="3"/>
        <v>2016.96</v>
      </c>
      <c r="N22" s="3">
        <f t="shared" si="4"/>
        <v>439.14</v>
      </c>
      <c r="O22" s="3">
        <f t="shared" si="4"/>
        <v>117</v>
      </c>
      <c r="P22" s="3">
        <f t="shared" si="4"/>
        <v>1591.5900000000001</v>
      </c>
      <c r="Q22" s="3">
        <f t="shared" si="4"/>
        <v>2147.73</v>
      </c>
    </row>
    <row r="23" spans="2:17" x14ac:dyDescent="0.45">
      <c r="B23" t="s">
        <v>23</v>
      </c>
      <c r="C23" s="4">
        <v>266</v>
      </c>
      <c r="D23" s="4">
        <v>255</v>
      </c>
      <c r="E23" s="4">
        <v>257</v>
      </c>
      <c r="F23" s="4">
        <v>222</v>
      </c>
      <c r="H23" s="4">
        <f t="shared" si="2"/>
        <v>-35</v>
      </c>
      <c r="I23" s="3">
        <f t="shared" si="3"/>
        <v>3042.88</v>
      </c>
      <c r="J23" s="3">
        <f t="shared" si="3"/>
        <v>771</v>
      </c>
      <c r="K23" s="3">
        <f t="shared" si="3"/>
        <v>7967</v>
      </c>
      <c r="L23" s="3">
        <f t="shared" si="3"/>
        <v>11780.880000000001</v>
      </c>
      <c r="N23" s="3">
        <f t="shared" si="4"/>
        <v>2499.7199999999998</v>
      </c>
      <c r="O23" s="3">
        <f t="shared" si="4"/>
        <v>666</v>
      </c>
      <c r="P23" s="3">
        <f t="shared" si="4"/>
        <v>9059.82</v>
      </c>
      <c r="Q23" s="3">
        <f t="shared" si="4"/>
        <v>12225.54</v>
      </c>
    </row>
    <row r="25" spans="2:17" x14ac:dyDescent="0.45">
      <c r="B25" t="s">
        <v>4</v>
      </c>
      <c r="C25" s="5">
        <f>SUM(C4:C24)</f>
        <v>2175</v>
      </c>
      <c r="D25" s="5">
        <f>SUM(D4:D24)</f>
        <v>2094</v>
      </c>
      <c r="E25" s="5">
        <f>SUM(E4:E24)</f>
        <v>1996</v>
      </c>
      <c r="F25" s="5">
        <f>SUM(F4:F24)</f>
        <v>2067</v>
      </c>
      <c r="G25" s="5"/>
      <c r="H25" s="7">
        <f>F25-E25</f>
        <v>71</v>
      </c>
      <c r="I25" s="6">
        <f>SUM(I4:I24)</f>
        <v>23632.639999999999</v>
      </c>
      <c r="J25" s="6">
        <f>SUM(J4:J24)</f>
        <v>5988</v>
      </c>
      <c r="K25" s="6">
        <f>SUM(K4:K24)</f>
        <v>61876</v>
      </c>
      <c r="L25" s="6">
        <f>SUM(L4:L24)</f>
        <v>91496.640000000029</v>
      </c>
      <c r="N25" s="6">
        <f>SUM(N4:N24)</f>
        <v>23274.42</v>
      </c>
      <c r="O25" s="6">
        <f>SUM(O4:O24)</f>
        <v>6201</v>
      </c>
      <c r="P25" s="6">
        <f>SUM(P4:P24)</f>
        <v>84354.270000000019</v>
      </c>
      <c r="Q25" s="6">
        <f>SUM(Q4:Q24)</f>
        <v>113829.68999999997</v>
      </c>
    </row>
  </sheetData>
  <mergeCells count="3">
    <mergeCell ref="C1:D1"/>
    <mergeCell ref="I1:L1"/>
    <mergeCell ref="N1:Q1"/>
  </mergeCells>
  <pageMargins left="0.7" right="0.7" top="0.75" bottom="0.75" header="0.3" footer="0.3"/>
  <pageSetup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54FE87DC3BD4E8A4FB291FF12B731" ma:contentTypeVersion="13" ma:contentTypeDescription="Create a new document." ma:contentTypeScope="" ma:versionID="09225b28b9233496bdb38637f9cf8042">
  <xsd:schema xmlns:xsd="http://www.w3.org/2001/XMLSchema" xmlns:xs="http://www.w3.org/2001/XMLSchema" xmlns:p="http://schemas.microsoft.com/office/2006/metadata/properties" xmlns:ns2="7b82a250-6ad4-4726-b442-5ea20f63b162" xmlns:ns3="63ce3d9d-5f61-4a23-9cbf-1dfe7641d3e2" targetNamespace="http://schemas.microsoft.com/office/2006/metadata/properties" ma:root="true" ma:fieldsID="feb7ff3e700e788824d7736b3e595af4" ns2:_="" ns3:_="">
    <xsd:import namespace="7b82a250-6ad4-4726-b442-5ea20f63b162"/>
    <xsd:import namespace="63ce3d9d-5f61-4a23-9cbf-1dfe7641d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2a250-6ad4-4726-b442-5ea20f63b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93171f-16b3-4c52-998a-585f0aa4e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e3d9d-5f61-4a23-9cbf-1dfe7641d3e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8bbe93-e283-4033-959b-994af1c1b0e6}" ma:internalName="TaxCatchAll" ma:showField="CatchAllData" ma:web="63ce3d9d-5f61-4a23-9cbf-1dfe7641d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ce3d9d-5f61-4a23-9cbf-1dfe7641d3e2" xsi:nil="true"/>
    <lcf76f155ced4ddcb4097134ff3c332f xmlns="7b82a250-6ad4-4726-b442-5ea20f63b1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EEE102-89AC-4296-970F-E76E7EB4D6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2a250-6ad4-4726-b442-5ea20f63b162"/>
    <ds:schemaRef ds:uri="63ce3d9d-5f61-4a23-9cbf-1dfe7641d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1AF98A-9B2F-40D1-99F7-2FAF1B964B2C}">
  <ds:schemaRefs>
    <ds:schemaRef ds:uri="http://schemas.microsoft.com/office/2006/metadata/properties"/>
    <ds:schemaRef ds:uri="http://schemas.microsoft.com/office/infopath/2007/PartnerControls"/>
    <ds:schemaRef ds:uri="63ce3d9d-5f61-4a23-9cbf-1dfe7641d3e2"/>
    <ds:schemaRef ds:uri="7b82a250-6ad4-4726-b442-5ea20f63b162"/>
  </ds:schemaRefs>
</ds:datastoreItem>
</file>

<file path=customXml/itemProps3.xml><?xml version="1.0" encoding="utf-8"?>
<ds:datastoreItem xmlns:ds="http://schemas.openxmlformats.org/officeDocument/2006/customXml" ds:itemID="{A1A0A2A2-C4EA-4B5E-9A9A-B917696459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Fluetsch</dc:creator>
  <cp:lastModifiedBy>Treasurer</cp:lastModifiedBy>
  <cp:lastPrinted>2024-11-27T19:01:37Z</cp:lastPrinted>
  <dcterms:created xsi:type="dcterms:W3CDTF">2023-11-08T16:28:54Z</dcterms:created>
  <dcterms:modified xsi:type="dcterms:W3CDTF">2026-07-30T20:31:14Z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0x010100A2354FE87DC3BD4E8A4FB291FF12B731</vt:lpwstr>
  </property>
</Properties>
</file>